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4030"/>
  <workbookPr checkCompatibility="1" autoCompressPictures="0"/>
  <bookViews>
    <workbookView xWindow="1080" yWindow="1180" windowWidth="25600" windowHeight="14680" activeTab="1"/>
  </bookViews>
  <sheets>
    <sheet name="PL1" sheetId="1" r:id="rId1"/>
    <sheet name="Sheet1" sheetId="2" r:id="rId2"/>
  </sheets>
  <externalReferences>
    <externalReference r:id="rId3"/>
    <externalReference r:id="rId4"/>
  </externalReferenc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 r="L6" i="2"/>
  <c r="L8" i="2"/>
  <c r="D4" i="2"/>
  <c r="K4" i="2"/>
  <c r="D5" i="2"/>
  <c r="K5" i="2"/>
  <c r="D7" i="2"/>
  <c r="K7" i="2"/>
  <c r="K8" i="2"/>
  <c r="L10" i="2"/>
  <c r="E8" i="2"/>
  <c r="D8" i="2"/>
  <c r="F7" i="2"/>
  <c r="C7" i="2"/>
  <c r="B7" i="2"/>
  <c r="A7" i="2"/>
  <c r="F6" i="2"/>
  <c r="A6" i="2"/>
  <c r="F5" i="2"/>
  <c r="A5" i="2"/>
  <c r="F4" i="2"/>
  <c r="B4" i="2"/>
  <c r="A4" i="2"/>
  <c r="L23" i="1"/>
  <c r="K23" i="1"/>
  <c r="L21" i="1"/>
  <c r="L18" i="1"/>
  <c r="L9" i="1"/>
  <c r="L8" i="1"/>
  <c r="K6" i="1"/>
  <c r="K5" i="1"/>
  <c r="D14" i="1"/>
  <c r="B7" i="1"/>
  <c r="A4" i="1"/>
  <c r="B4" i="1"/>
  <c r="A5" i="1"/>
  <c r="B5" i="1"/>
  <c r="A6" i="1"/>
  <c r="A7" i="1"/>
  <c r="A8" i="1"/>
  <c r="A9" i="1"/>
  <c r="A10" i="1"/>
  <c r="B10" i="1"/>
  <c r="A11" i="1"/>
  <c r="B11" i="1"/>
  <c r="A12" i="1"/>
  <c r="A13" i="1"/>
  <c r="A14" i="1"/>
  <c r="A15" i="1"/>
  <c r="B15" i="1"/>
  <c r="A16" i="1"/>
  <c r="B16" i="1"/>
  <c r="A17" i="1"/>
  <c r="A18" i="1"/>
  <c r="A19" i="1"/>
  <c r="B19" i="1"/>
  <c r="A20" i="1"/>
  <c r="A21" i="1"/>
  <c r="B21" i="1"/>
  <c r="A22" i="1"/>
  <c r="B22" i="1"/>
  <c r="D22" i="1"/>
  <c r="D20" i="1"/>
  <c r="D19" i="1"/>
  <c r="D18" i="1"/>
  <c r="D17" i="1"/>
  <c r="D13" i="1"/>
  <c r="D12" i="1"/>
  <c r="D9" i="1"/>
  <c r="D8" i="1"/>
  <c r="D6" i="1"/>
  <c r="D5" i="1"/>
  <c r="D21" i="1"/>
  <c r="D16" i="1"/>
  <c r="D11" i="1"/>
  <c r="D7" i="1"/>
  <c r="D4" i="1"/>
  <c r="F22" i="1"/>
  <c r="C22" i="1"/>
  <c r="F21" i="1"/>
  <c r="F20" i="1"/>
  <c r="F19" i="1"/>
  <c r="F18" i="1"/>
  <c r="F17" i="1"/>
  <c r="F16" i="1"/>
  <c r="E16" i="1"/>
  <c r="F15" i="1"/>
  <c r="D15" i="1"/>
  <c r="F14" i="1"/>
  <c r="F13" i="1"/>
  <c r="F12" i="1"/>
  <c r="F11" i="1"/>
  <c r="E11" i="1"/>
  <c r="F10" i="1"/>
  <c r="D10" i="1"/>
  <c r="F9" i="1"/>
  <c r="F8" i="1"/>
  <c r="F7" i="1"/>
  <c r="E7" i="1"/>
  <c r="F6" i="1"/>
  <c r="F5" i="1"/>
  <c r="F4" i="1"/>
  <c r="E4" i="1"/>
  <c r="D23" i="1"/>
  <c r="E21" i="1"/>
  <c r="E23" i="1"/>
</calcChain>
</file>

<file path=xl/sharedStrings.xml><?xml version="1.0" encoding="utf-8"?>
<sst xmlns="http://schemas.openxmlformats.org/spreadsheetml/2006/main" count="89" uniqueCount="52">
  <si>
    <t>STT</t>
  </si>
  <si>
    <t>Tên hoạt động và nội dung công việc</t>
  </si>
  <si>
    <t>Thời gian thực hiện</t>
  </si>
  <si>
    <t>Chỉ số đánh giá</t>
  </si>
  <si>
    <t>Mã nguồn của chương trình đã được chạy thử nghiệm</t>
  </si>
  <si>
    <t>Số lượng đại biểu tham gia và biên bản hội thảo</t>
  </si>
  <si>
    <t>Có bản kế hoạch triển khai dự án</t>
  </si>
  <si>
    <t>Mã nguồn của bộ chương trình đã được thử nghiệm</t>
  </si>
  <si>
    <t>Có bản báo cáo tổng hợp kết quả làm việc với phía Việt Nam</t>
  </si>
  <si>
    <t>Các bản đồ, đồ thị, bảng biểu thể hiện kết quả dự báo thử nghiệm và đánh giá sai số</t>
  </si>
  <si>
    <t>Chứng chỉ đào tạo và/hoặc chứng nhận kết quả làm việc của CSIRO, bản báo cáo tổng kết, hệ thống mô hình đã được chuyển giao kèm theo biên bản bàn giao</t>
  </si>
  <si>
    <t>Báo cáo khoa học về các nội dung đã được đào tạo</t>
  </si>
  <si>
    <t>Báo cáo nội dung và kết quả làm việc của từng người</t>
  </si>
  <si>
    <t>Số lượng đại biểu tham gia và bản báo cáo tổng kết dự án</t>
  </si>
  <si>
    <t>Hệ thống máy tính đã được cài đặt và vận hành ổn định</t>
  </si>
  <si>
    <t>Có được một hệ thống máy tính</t>
  </si>
  <si>
    <t>TỔNG CỘNG</t>
  </si>
  <si>
    <t>Kết quả đầu ra</t>
  </si>
  <si>
    <t>Tổng số tiền
VNĐ</t>
  </si>
  <si>
    <t>Tổng số tiền
USD</t>
  </si>
  <si>
    <t>Tỷ giá: 1 USD = 22.730 VNĐ</t>
  </si>
  <si>
    <t>Ghi chú: Tỷ giá áp dụng là tỷ giá mua chuyển khoản ngày 16/3/2017 của BIDV là 22.730 VNĐ</t>
  </si>
  <si>
    <t xml:space="preserve">Ba chuyên gia sang tham dự hội thảo "Hội thảo khởi động dự án và thảo luận kế hoạch chi tiết triển khai dự án" và làm việc với các nhà khoa học Việt Nam về các kế hoạch triển khai dự án 
Thời gian: 8 ngày làm việc (chưa bao gồm thời gian đi và về)
Chi chú: Thời điểm sang làm việc tại Việt Nam của các chuyên gia có thể khác nhau phụ thuộc vào tính chất của công việc
</t>
  </si>
  <si>
    <t xml:space="preserve">Ba chuyên gia sang làm việc với các nhà khoa học Việt Nam để thống nhất các phương án khu vực hoá AOGCM cho Việt Nam và tham dự hội thảo Hội thảo khoa học lựa chọn cấu hình của AOGCM cho khu vực Biển Đông và Việt Nam: Miền tính, độ phân giải, các sơ đồ tham số hoá,... 
Thời gian: 8 ngày làm việc (chưa bao gồm thời gian đi và về)
Chi chú: Thời điểm sang làm việc tại Việt Nam của các chuyên gia có thể khác nhau phụ thuộc vào tính chất của công việc
</t>
  </si>
  <si>
    <t xml:space="preserve">Hội thảo khoa học lựa chọn cấu hình của AOGCM cho khu vực Biển Đông và Việt Nam: Miền tính, độ phân giải, các sơ đồ tham số hoá,... 
Thời gian: 2 ngày trong khoảng tháng 7-10/2017
Số lượng khách mời dự kiến: 70 người tham dự bao gồm các chuyên gia trong nước và quốc tế, các cán bộ của các đơn vị liên quan tới lĩnh vực nghiên cứu ...
Địa điểm tổ chức: Hà Nội
</t>
  </si>
  <si>
    <t xml:space="preserve"> Ba chuyên gia sang làm việc với các nhà khoa học Việt Nam về các phương pháp tổ hợp sản phẩm dự báo
Thời gian: 8 ngày làm việc  chưa kể ngày đi và về
Ghi chú: Thời điểm sang làm việc tại Việt Nam của các chuyên gia có thể khác nhau phụ thuộc vào tính chất của công việc
</t>
  </si>
  <si>
    <t xml:space="preserve">Hội thảo về các phương án tổ hợp sản phẩm bão dự báo nhằm lựa chọn phương án tối ưu
Thời gian: 2 ngày
Số lượng khách mời dự kiến: 70 người tham dự bao gồm các chuyên gia trong nước và quốc tế, các cán bộ của các đơn vị liên quan tới lĩnh vực nghiên cứu ....
</t>
  </si>
  <si>
    <t xml:space="preserve">Bốn cán bộ trẻ được gửi đi đào tạo ở CSIRO về các nội dung khoa học: 1) Hệ thống mô hình AOGCM, 2) Công nghệ xử lý Pre-Pos Processing, 3) Kỹ thuật dò tìm xoáy, và 4) Phương pháp tổ hợp dự báo bão.  
Thời gian đào tạo: Ba tháng rưỡi (107 ngày)
</t>
  </si>
  <si>
    <t>Ba nhà khoa học Việt Nam sang CSIRO làm việc, trao đổi khoa học với chuyên gia về các nội dung về 1) Hệ thống tự động hoá trong nghiệp vụ, và 2) Vấn đề khu vực hoá AOGCM cho vùng Biển Đông và Việt Nam
Thời gian: 4 tuần (30 ngày)</t>
  </si>
  <si>
    <t xml:space="preserve">Ba chuyên gia sang dự hội thảo, thực hiện các thủ tục chuyển giao công nghệ, công bố sản phẩm dự án.
Thời gian: 8 ngày làm việc chưa kể ngày đi/về
Ghi chú: Thời điểm sang làm việc tại Việt Nam của các chuyên gia có thể khác nhau phụ thuộc vào tính chất của công việc
</t>
  </si>
  <si>
    <t>PHỤ LỤC 1:  BẢNG TỔNG HỢP CHI TIẾT HOẠT ĐỘNG</t>
  </si>
  <si>
    <t>07/2017-03/2018</t>
  </si>
  <si>
    <t>Dự kiến: 07-12/2017</t>
  </si>
  <si>
    <t>10/2017-06/2018</t>
  </si>
  <si>
    <t>Dự kiến: 09-12/2017</t>
  </si>
  <si>
    <t>01-09/2018</t>
  </si>
  <si>
    <t>Dự kiến: 02-08/2018</t>
  </si>
  <si>
    <t>Dự kiến: 07-09/2018</t>
  </si>
  <si>
    <t>10/2018-06/2019</t>
  </si>
  <si>
    <t>01/2018-03/2019</t>
  </si>
  <si>
    <t>07/2017-06/2019</t>
  </si>
  <si>
    <t>Dự kiến: 05-12/2018</t>
  </si>
  <si>
    <t>Dự kiến: 01-07/2018</t>
  </si>
  <si>
    <t>Dự kiến: 04-06/2019</t>
  </si>
  <si>
    <t>Dự kiến: 02-06/2019</t>
  </si>
  <si>
    <t>07-09/2017</t>
  </si>
  <si>
    <t>Q1/2018</t>
  </si>
  <si>
    <t>Q2/2018</t>
  </si>
  <si>
    <t>Q3/2018</t>
  </si>
  <si>
    <t>Q4/2018</t>
  </si>
  <si>
    <t>Q1/2019</t>
  </si>
  <si>
    <t>Q2/2019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</si>
</sst>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0.0"/>
    <numFmt numFmtId="166" formatCode="_(* #,##0_);_(* \(#,##0\);_(* &quot;-&quot;??_);_(@_)"/>
  </numFmts>
  <fonts count="9" x14ac:knownFonts="1">
    <font>
      <sz val="12"/>
      <color theme="1"/>
      <name val="Calibri"/>
      <family val="2"/>
      <scheme val="minor"/>
    </font>
    <font>
      <sz val="12"/>
      <color theme="1"/>
      <name val="Calibri"/>
      <family val="2"/>
      <scheme val="minor"/>
    </font>
    <font>
      <b/>
      <sz val="12"/>
      <name val="Times New Roman"/>
      <family val="1"/>
    </font>
    <font>
      <sz val="12"/>
      <name val="Times New Roman"/>
      <family val="1"/>
    </font>
    <font>
      <b/>
      <sz val="13"/>
      <name val="Times New Roman"/>
      <family val="1"/>
    </font>
    <font>
      <b/>
      <i/>
      <sz val="12"/>
      <name val="Times New Roman"/>
      <family val="1"/>
    </font>
    <font>
      <u/>
      <sz val="12"/>
      <color theme="10"/>
      <name val="Calibri"/>
      <family val="2"/>
      <scheme val="minor"/>
    </font>
    <font>
      <u/>
      <sz val="12"/>
      <color theme="11"/>
      <name val="Calibri"/>
      <family val="2"/>
      <scheme val="minor"/>
    </font>
    <font>
      <sz val="8"/>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F2CC"/>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2">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5">
    <xf numFmtId="0" fontId="0" fillId="0" borderId="0" xfId="0"/>
    <xf numFmtId="0" fontId="2" fillId="0" borderId="0" xfId="2" applyFont="1" applyFill="1" applyAlignment="1">
      <alignment vertical="center"/>
    </xf>
    <xf numFmtId="0" fontId="2" fillId="2" borderId="1" xfId="2" applyFont="1" applyFill="1" applyBorder="1" applyAlignment="1">
      <alignment horizontal="center" vertical="center" wrapText="1"/>
    </xf>
    <xf numFmtId="165" fontId="2" fillId="2" borderId="1" xfId="1"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0" borderId="0" xfId="2" applyFont="1" applyFill="1" applyAlignment="1">
      <alignment horizontal="center" vertical="center" wrapText="1"/>
    </xf>
    <xf numFmtId="0" fontId="2" fillId="3" borderId="1" xfId="2" applyFont="1" applyFill="1" applyBorder="1" applyAlignment="1">
      <alignment horizontal="center" vertical="center"/>
    </xf>
    <xf numFmtId="0" fontId="2" fillId="3" borderId="1" xfId="2" applyFont="1" applyFill="1" applyBorder="1" applyAlignment="1">
      <alignment horizontal="left" vertical="center" wrapText="1"/>
    </xf>
    <xf numFmtId="0" fontId="2" fillId="3" borderId="1" xfId="2" applyFont="1" applyFill="1" applyBorder="1" applyAlignment="1">
      <alignment horizontal="center" vertical="center" wrapText="1"/>
    </xf>
    <xf numFmtId="0" fontId="2" fillId="0" borderId="0" xfId="2" applyFont="1" applyFill="1" applyAlignment="1">
      <alignment vertical="center" wrapText="1"/>
    </xf>
    <xf numFmtId="0" fontId="3" fillId="4" borderId="1" xfId="2" applyFont="1" applyFill="1" applyBorder="1" applyAlignment="1">
      <alignment horizontal="center" vertical="center" wrapText="1"/>
    </xf>
    <xf numFmtId="0" fontId="3" fillId="4" borderId="1" xfId="2" applyFont="1" applyFill="1" applyBorder="1" applyAlignment="1">
      <alignment horizontal="left" vertical="center" wrapText="1"/>
    </xf>
    <xf numFmtId="0" fontId="3" fillId="0" borderId="0" xfId="2" applyFont="1" applyFill="1" applyAlignment="1">
      <alignment horizontal="center" vertical="center"/>
    </xf>
    <xf numFmtId="0" fontId="2" fillId="0" borderId="0" xfId="2" applyFont="1" applyFill="1" applyAlignment="1">
      <alignment horizontal="center" vertical="center"/>
    </xf>
    <xf numFmtId="0" fontId="3" fillId="0" borderId="0" xfId="2" applyFont="1" applyFill="1" applyAlignment="1">
      <alignment vertical="center" wrapText="1"/>
    </xf>
    <xf numFmtId="165" fontId="3" fillId="0" borderId="0" xfId="2" applyNumberFormat="1" applyFont="1" applyFill="1" applyAlignment="1">
      <alignment horizontal="right" vertical="center" wrapText="1"/>
    </xf>
    <xf numFmtId="166" fontId="3" fillId="0" borderId="0" xfId="3" applyNumberFormat="1" applyFont="1" applyFill="1" applyAlignment="1">
      <alignment horizontal="center" vertical="center" wrapText="1"/>
    </xf>
    <xf numFmtId="0" fontId="3" fillId="0" borderId="0" xfId="2" applyFont="1" applyFill="1" applyAlignment="1">
      <alignment vertical="center"/>
    </xf>
    <xf numFmtId="164" fontId="3" fillId="0" borderId="0" xfId="2" applyNumberFormat="1" applyFont="1" applyFill="1" applyAlignment="1">
      <alignment horizontal="left" vertical="center" wrapText="1"/>
    </xf>
    <xf numFmtId="0" fontId="3" fillId="0" borderId="0" xfId="2" applyFont="1" applyFill="1" applyAlignment="1">
      <alignment horizontal="left" vertical="center" wrapText="1"/>
    </xf>
    <xf numFmtId="3" fontId="2" fillId="3" borderId="1" xfId="2" applyNumberFormat="1" applyFont="1" applyFill="1" applyBorder="1" applyAlignment="1">
      <alignment horizontal="right" vertical="center"/>
    </xf>
    <xf numFmtId="3" fontId="3" fillId="4" borderId="1" xfId="2" applyNumberFormat="1" applyFont="1" applyFill="1" applyBorder="1" applyAlignment="1">
      <alignment horizontal="right" vertical="center" wrapText="1"/>
    </xf>
    <xf numFmtId="0" fontId="2"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right" vertical="center" wrapText="1"/>
    </xf>
    <xf numFmtId="166" fontId="2" fillId="3" borderId="1" xfId="3" applyNumberFormat="1" applyFont="1" applyFill="1" applyBorder="1" applyAlignment="1">
      <alignment horizontal="center" vertical="center" wrapText="1"/>
    </xf>
    <xf numFmtId="164" fontId="2" fillId="3" borderId="1" xfId="2" applyNumberFormat="1" applyFont="1" applyFill="1" applyBorder="1" applyAlignment="1">
      <alignment horizontal="left" vertical="center" wrapText="1"/>
    </xf>
    <xf numFmtId="0" fontId="3" fillId="0" borderId="0" xfId="2" applyFont="1" applyFill="1" applyAlignment="1">
      <alignment horizontal="left" vertical="center"/>
    </xf>
    <xf numFmtId="0" fontId="2" fillId="3" borderId="1" xfId="2" quotePrefix="1"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3" fontId="3" fillId="0" borderId="0" xfId="2" applyNumberFormat="1" applyFont="1" applyFill="1" applyAlignment="1">
      <alignment horizontal="center" vertical="center"/>
    </xf>
    <xf numFmtId="3" fontId="2" fillId="0" borderId="0" xfId="2" applyNumberFormat="1" applyFont="1" applyFill="1" applyAlignment="1">
      <alignment horizontal="center" vertical="center"/>
    </xf>
    <xf numFmtId="3" fontId="2" fillId="0" borderId="0" xfId="2" applyNumberFormat="1" applyFont="1" applyFill="1" applyAlignment="1">
      <alignment vertical="center" wrapText="1"/>
    </xf>
    <xf numFmtId="3" fontId="3" fillId="0" borderId="0" xfId="2" applyNumberFormat="1" applyFont="1" applyFill="1" applyAlignment="1">
      <alignment vertical="center"/>
    </xf>
  </cellXfs>
  <cellStyles count="32">
    <cellStyle name="Comma" xfId="1" builtinId="3"/>
    <cellStyle name="Comma 10" xf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ing/1.%20Du%20an%20First/4.%20Hop%20phan%201a/4.%20Vong%202/2.%20HO%20SO%20THUONG%20THAO/1.%20DH%20KHTN/Ho%20so%20ban%20chot%20-%20final/rehoanthinphulucchunbitrinhthoathunta/Phan_Van_Tan_PL_1-2_2017-03-21_V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ing/1.%20Du%20an%20First/4.%20Hop%20phan%201a/4.%20Vong%202/2.%20HO%20SO%20THUONG%20THAO/1.%20DH%20KHTN/Ho%20so%20ban%20chot%20-%20final/Ho%20so%20xin%20NOL/Annex%202%20-%2017VNU2%20_%20Subproject%20Detailed%20Implementation%20Plan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1"/>
      <sheetName val="PL2"/>
      <sheetName val="PL2_Rut_gon"/>
    </sheetNames>
    <sheetDataSet>
      <sheetData sheetId="0" refreshError="1"/>
      <sheetData sheetId="1" refreshError="1"/>
      <sheetData sheetId="2" refreshError="1">
        <row r="7">
          <cell r="A7" t="str">
            <v>I</v>
          </cell>
          <cell r="B7" t="str">
            <v>WP1: Khởi động dự án và triển khai xây dựng các chương trình tiền xử lý và xử lý đầu ra của mô hình (PrePos)</v>
          </cell>
          <cell r="K7" t="str">
            <v>Bộ chương trình mã nguồn mở tiền xử lý và xử lý đầu ra của mô hình (PrePos)</v>
          </cell>
        </row>
        <row r="8">
          <cell r="A8">
            <v>1.1000000000000001</v>
          </cell>
          <cell r="B8" t="str">
            <v>Hội thảo khởi động dự án và thảo luận kế hoạch chi tiết triển khai dự án
Thời gian: 1 ngày
Số lượng khách mời dự kiến: 70 người tham dự bao gồm các chuyên gia trong nước và quốc tế, các cán bộ của các đơn vị liên quan tới lĩnh vực nghiên cứu ....
Địa điểm tổ chức: Hà Nội</v>
          </cell>
          <cell r="K8" t="str">
            <v>Biên bản Hội thảo ghi các nội dung thảo luận và kết luận về kế hoạch triển khai dự án.</v>
          </cell>
        </row>
        <row r="9">
          <cell r="A9">
            <v>1.2</v>
          </cell>
          <cell r="K9" t="str">
            <v>Bản kế hoạch chi tiết triển khai dự án</v>
          </cell>
        </row>
        <row r="10">
          <cell r="A10" t="str">
            <v>II</v>
          </cell>
          <cell r="B10" t="str">
            <v>WP2: Phát triển hệ thống mô hình kết hợp AOGCM cho khu vực Biển Đông và Việt Nam</v>
          </cell>
          <cell r="K10" t="str">
            <v>Bộ mô hình AOGCM mã nguồn mở phù hợp với khu vực Biển Đông và Việt Nam</v>
          </cell>
        </row>
        <row r="11">
          <cell r="A11">
            <v>2.1</v>
          </cell>
          <cell r="K11" t="str">
            <v>Báo cáo mô tả kết quả làm việc với phía Việt Nam về các phương án khu vực hoá, cấu hình thử nghiệm cho mô hình, kích thước miền tính, độ phân giải, các sơ đồ tham số hóa,...</v>
          </cell>
        </row>
        <row r="12">
          <cell r="A12">
            <v>2.2000000000000002</v>
          </cell>
          <cell r="K12" t="str">
            <v>Biên bản Hội thảo ghi nội dung thảo luận và kết luận của Hội thảo về các phương án khu vực hoá AOGCM cho vùng Biển Đông và Việt Nam.</v>
          </cell>
        </row>
        <row r="13">
          <cell r="A13" t="str">
            <v>III</v>
          </cell>
          <cell r="B13" t="str">
            <v>WP3: Xây dựng bộ chương trình dò tìm xoáy (TD-Detect) từ đầu ra của AOGCM</v>
          </cell>
          <cell r="G13" t="str">
            <v/>
          </cell>
          <cell r="K13" t="str">
            <v>Bộ chương trình dò tìm xoáy mã nguồn mở phù hợp với đầu ra của AOGCM</v>
          </cell>
        </row>
        <row r="14">
          <cell r="A14" t="str">
            <v>IV</v>
          </cell>
          <cell r="B14" t="str">
            <v>WP4: Xây dựng và phát triển phương pháp tổ hợp sản phẩm (TC-Ens)</v>
          </cell>
          <cell r="K14" t="str">
            <v>Bộ chương trình mã nguồn mở tạo sản phẩm dự báo tổ hợp (TC-Ens) từ các kết quả dự báo thành phần</v>
          </cell>
        </row>
        <row r="15">
          <cell r="A15">
            <v>4.0999999999999996</v>
          </cell>
          <cell r="K15" t="str">
            <v>Báo cáo mô tả kết quả làm việc với phía Việt Nam về các phương pháp tổ hợp sản phẩm dự báo</v>
          </cell>
        </row>
        <row r="16">
          <cell r="A16">
            <v>4.2</v>
          </cell>
          <cell r="K16" t="str">
            <v>Biên bản Hội thảo ghi các nội dung thảo luận và kết luận về các phương án tổ hợp sản phẩm bão từ các dự báo thành phần</v>
          </cell>
        </row>
        <row r="17">
          <cell r="A17" t="str">
            <v>V</v>
          </cell>
          <cell r="G17" t="str">
            <v/>
          </cell>
          <cell r="K17" t="str">
            <v>Bộ chương trình điều khiển tự động hệ thống dự báo nghiệp vụ (AUTO-Ope) viết cho hệ điều hành của hệ thống tính toán hiệu năng cao</v>
          </cell>
        </row>
        <row r="18">
          <cell r="A18" t="str">
            <v>VI</v>
          </cell>
          <cell r="B18" t="str">
            <v>WP6: Thử nghiệm mô phỏng và dự báo bằng HTNV-DBBHM và đánh giá sai số</v>
          </cell>
          <cell r="G18" t="str">
            <v/>
          </cell>
          <cell r="K18" t="str">
            <v>Kết quả thử nghiệm và đánh giá sai số dự báo của HTNV-DBBHM</v>
          </cell>
        </row>
        <row r="19">
          <cell r="A19" t="str">
            <v>VII</v>
          </cell>
          <cell r="B19" t="str">
            <v>WP7: Đào tạo nguồn nhân lực, chuyển giao công nghệ</v>
          </cell>
          <cell r="K19" t="str">
            <v>4 cán bộ trẻ được đào tạo và 3 cán bộ khác đi làm việc và trao đổi khoa học tại CSIRO. Hệ thống HTNV-DBBHM được cài đặt và chuyển giao cho Việt Nam chạy được ở chế độ nghiệp vụ.</v>
          </cell>
        </row>
        <row r="20">
          <cell r="A20">
            <v>7.1</v>
          </cell>
          <cell r="K20" t="str">
            <v>Mỗi người trong 4 cán bộ trẻ phải nắm vững và làm chủ được 1 trong 4 nội dung sau kèm theo báo cáo thu hoạch trong quá trình đào tạo: 1) Hệ thống mô hình AOGCM, 2) Công nghệ xử lý Pre-Pos Processing, 3) Kỹ thuật dò tìm xoáy, và 4) Phương pháp tổ hợp dự báo bão.</v>
          </cell>
        </row>
        <row r="21">
          <cell r="A21">
            <v>7.2</v>
          </cell>
          <cell r="K21" t="str">
            <v>Báo cáo kết quả làm việc, kết quả thử nghiệm tính ổn định của hệ thống tự động và tính hợp lý của phương án khu vực hoá khi thực hiện tính toán trên hệ thống máy tính CSIRO.</v>
          </cell>
        </row>
        <row r="22">
          <cell r="A22">
            <v>7.3</v>
          </cell>
          <cell r="B22" t="str">
            <v>Hội thảo tổng kết dự án, công bố sản phẩm dự án.
Thời gian: 1 ngày
Số lượng khách mời dự kiến: 70 người tham dự bao gồm các chuyên gia trong nước và quốc tế, các cán bộ của các đơn vị liên quan tới lĩnh vực nghiên cứu ....</v>
          </cell>
          <cell r="K22" t="str">
            <v>Báo cáo tổng kết dự án</v>
          </cell>
        </row>
        <row r="23">
          <cell r="A23">
            <v>7.4</v>
          </cell>
          <cell r="K23" t="str">
            <v>Biên bản bàn giao HTNV-DBBHM cho phía Việt Nam.</v>
          </cell>
        </row>
        <row r="24">
          <cell r="A24" t="str">
            <v>VIII</v>
          </cell>
          <cell r="B24" t="str">
            <v>WP8: Mua sắp trang thiết bị, phần mềm máy tính</v>
          </cell>
          <cell r="K24" t="str">
            <v>Một hệ thống tính toán hiệu năng cao đã cài đặt các phần mềm chuyên dụng và HTNV-DBBHM chạy ở chế độ nghiệp vụ (chương trình mã nguồn mở)</v>
          </cell>
        </row>
        <row r="25">
          <cell r="A25">
            <v>8.1</v>
          </cell>
          <cell r="B25" t="str">
            <v>Mua hệ thống tính toán hiệu năng cao và hệ thống lưu trữ dữ liệu phục vụ việc thử nghiệm hệ thống mô hình dự báo HTNV-DBBHM) trong quá trình triển khai dự án đồng thời sẽ là hệ thống chạy dự báo nghiệp vụ sau khi dự án kết thúc.</v>
          </cell>
          <cell r="I25" t="str">
            <v/>
          </cell>
          <cell r="K25" t="str">
            <v>Hệ thống máy tính hiệu năng cao, và hệ thống lưu trữ được lắp đặt và cài đặt đầy đủ các mô hình phần mềm đảm bảo điều đủ kiện để chạy hệ thống HTNV-DBBHM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1"/>
    </sheetNames>
    <sheetDataSet>
      <sheetData sheetId="0" refreshError="1">
        <row r="7">
          <cell r="D7">
            <v>31550000</v>
          </cell>
        </row>
        <row r="8">
          <cell r="D8">
            <v>156900000</v>
          </cell>
        </row>
        <row r="10">
          <cell r="D10">
            <v>156900000</v>
          </cell>
        </row>
        <row r="11">
          <cell r="D11">
            <v>53100000</v>
          </cell>
        </row>
        <row r="14">
          <cell r="D14">
            <v>156900000</v>
          </cell>
        </row>
        <row r="15">
          <cell r="D15">
            <v>53100000</v>
          </cell>
        </row>
        <row r="19">
          <cell r="D19">
            <v>1419756002.8000002</v>
          </cell>
        </row>
        <row r="20">
          <cell r="D20">
            <v>395401000</v>
          </cell>
        </row>
        <row r="21">
          <cell r="D21">
            <v>31550000</v>
          </cell>
        </row>
        <row r="22">
          <cell r="D22">
            <v>156900000</v>
          </cell>
        </row>
        <row r="24">
          <cell r="D24">
            <v>1411169320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Q25"/>
  <sheetViews>
    <sheetView workbookViewId="0">
      <pane xSplit="5" ySplit="3" topLeftCell="F4" activePane="bottomRight" state="frozen"/>
      <selection pane="topRight" activeCell="F1" sqref="F1"/>
      <selection pane="bottomLeft" activeCell="A4" sqref="A4"/>
      <selection pane="bottomRight" sqref="A1:XFD1048576"/>
    </sheetView>
  </sheetViews>
  <sheetFormatPr baseColWidth="10" defaultColWidth="10.5" defaultRowHeight="15" x14ac:dyDescent="0"/>
  <cols>
    <col min="1" max="1" width="6.83203125" style="12" customWidth="1"/>
    <col min="2" max="2" width="43.5" style="14" customWidth="1"/>
    <col min="3" max="3" width="13.1640625" style="16" customWidth="1"/>
    <col min="4" max="5" width="13.1640625" style="15" customWidth="1"/>
    <col min="6" max="6" width="24" style="17" customWidth="1"/>
    <col min="7" max="7" width="37.33203125" style="19" hidden="1" customWidth="1"/>
    <col min="8" max="10" width="0" style="17" hidden="1" customWidth="1"/>
    <col min="11" max="11" width="11.1640625" style="17" bestFit="1" customWidth="1"/>
    <col min="12" max="12" width="12.6640625" style="17" bestFit="1" customWidth="1"/>
    <col min="13" max="16384" width="10.5" style="17"/>
  </cols>
  <sheetData>
    <row r="1" spans="1:17" s="1" customFormat="1" ht="35" customHeight="1">
      <c r="A1" s="30" t="s">
        <v>30</v>
      </c>
      <c r="B1" s="30"/>
      <c r="C1" s="30"/>
      <c r="D1" s="30"/>
      <c r="E1" s="30"/>
      <c r="F1" s="30"/>
      <c r="G1" s="22"/>
    </row>
    <row r="2" spans="1:17" s="1" customFormat="1" ht="22.5" customHeight="1">
      <c r="A2" s="23"/>
      <c r="B2" s="23"/>
      <c r="C2" s="23"/>
      <c r="D2" s="23"/>
      <c r="E2" s="23"/>
      <c r="F2" s="24" t="s">
        <v>20</v>
      </c>
      <c r="G2" s="23"/>
    </row>
    <row r="3" spans="1:17" s="5" customFormat="1" ht="44.25" customHeight="1">
      <c r="A3" s="2" t="s">
        <v>0</v>
      </c>
      <c r="B3" s="2" t="s">
        <v>1</v>
      </c>
      <c r="C3" s="4" t="s">
        <v>2</v>
      </c>
      <c r="D3" s="3" t="s">
        <v>18</v>
      </c>
      <c r="E3" s="3" t="s">
        <v>19</v>
      </c>
      <c r="F3" s="4" t="s">
        <v>17</v>
      </c>
      <c r="G3" s="4" t="s">
        <v>3</v>
      </c>
      <c r="K3" s="5">
        <v>2017</v>
      </c>
      <c r="L3" s="5" t="s">
        <v>46</v>
      </c>
      <c r="M3" s="5" t="s">
        <v>47</v>
      </c>
      <c r="N3" s="5" t="s">
        <v>48</v>
      </c>
      <c r="O3" s="5" t="s">
        <v>49</v>
      </c>
      <c r="P3" s="5" t="s">
        <v>50</v>
      </c>
      <c r="Q3" s="5" t="s">
        <v>51</v>
      </c>
    </row>
    <row r="4" spans="1:17" s="9" customFormat="1" ht="54" customHeight="1">
      <c r="A4" s="6" t="str">
        <f>[1]PL2_Rut_gon!A7</f>
        <v>I</v>
      </c>
      <c r="B4" s="7" t="str">
        <f>[1]PL2_Rut_gon!B7</f>
        <v>WP1: Khởi động dự án và triển khai xây dựng các chương trình tiền xử lý và xử lý đầu ra của mô hình (PrePos)</v>
      </c>
      <c r="C4" s="28" t="s">
        <v>31</v>
      </c>
      <c r="D4" s="20">
        <f>SUM(D5:D6)</f>
        <v>188450000</v>
      </c>
      <c r="E4" s="20">
        <f>D4/22730</f>
        <v>8290.8051033875927</v>
      </c>
      <c r="F4" s="7" t="str">
        <f>[1]PL2_Rut_gon!K7</f>
        <v>Bộ chương trình mã nguồn mở tiền xử lý và xử lý đầu ra của mô hình (PrePos)</v>
      </c>
      <c r="G4" s="8" t="s">
        <v>4</v>
      </c>
    </row>
    <row r="5" spans="1:17" s="12" customFormat="1" ht="90">
      <c r="A5" s="10">
        <f>[1]PL2_Rut_gon!A8</f>
        <v>1.1000000000000001</v>
      </c>
      <c r="B5" s="11" t="str">
        <f>[1]PL2_Rut_gon!B8</f>
        <v>Hội thảo khởi động dự án và thảo luận kế hoạch chi tiết triển khai dự án
Thời gian: 1 ngày
Số lượng khách mời dự kiến: 70 người tham dự bao gồm các chuyên gia trong nước và quốc tế, các cán bộ của các đơn vị liên quan tới lĩnh vực nghiên cứu ....
Địa điểm tổ chức: Hà Nội</v>
      </c>
      <c r="C5" s="10" t="s">
        <v>32</v>
      </c>
      <c r="D5" s="21">
        <f>[2]PL1!$D$7</f>
        <v>31550000</v>
      </c>
      <c r="E5" s="21"/>
      <c r="F5" s="11" t="str">
        <f>[1]PL2_Rut_gon!K8</f>
        <v>Biên bản Hội thảo ghi các nội dung thảo luận và kết luận về kế hoạch triển khai dự án.</v>
      </c>
      <c r="G5" s="10" t="s">
        <v>5</v>
      </c>
      <c r="K5" s="31">
        <f>D5</f>
        <v>31550000</v>
      </c>
    </row>
    <row r="6" spans="1:17" s="13" customFormat="1" ht="140.25" customHeight="1">
      <c r="A6" s="10">
        <f>[1]PL2_Rut_gon!A9</f>
        <v>1.2</v>
      </c>
      <c r="B6" s="11" t="s">
        <v>22</v>
      </c>
      <c r="C6" s="10" t="s">
        <v>32</v>
      </c>
      <c r="D6" s="21">
        <f>[2]PL1!$D$8</f>
        <v>156900000</v>
      </c>
      <c r="E6" s="21"/>
      <c r="F6" s="11" t="str">
        <f>[1]PL2_Rut_gon!K9</f>
        <v>Bản kế hoạch chi tiết triển khai dự án</v>
      </c>
      <c r="G6" s="10" t="s">
        <v>6</v>
      </c>
      <c r="K6" s="32">
        <f>D6</f>
        <v>156900000</v>
      </c>
    </row>
    <row r="7" spans="1:17" s="9" customFormat="1" ht="59" customHeight="1">
      <c r="A7" s="6" t="str">
        <f>[1]PL2_Rut_gon!A10</f>
        <v>II</v>
      </c>
      <c r="B7" s="7" t="str">
        <f>[1]PL2_Rut_gon!B10</f>
        <v>WP2: Phát triển hệ thống mô hình kết hợp AOGCM cho khu vực Biển Đông và Việt Nam</v>
      </c>
      <c r="C7" s="8" t="s">
        <v>33</v>
      </c>
      <c r="D7" s="20">
        <f>SUM(D8:D9)</f>
        <v>210000000</v>
      </c>
      <c r="E7" s="20">
        <f>D7/22730</f>
        <v>9238.8913330400355</v>
      </c>
      <c r="F7" s="7" t="str">
        <f>[1]PL2_Rut_gon!K10</f>
        <v>Bộ mô hình AOGCM mã nguồn mở phù hợp với khu vực Biển Đông và Việt Nam</v>
      </c>
      <c r="G7" s="8" t="s">
        <v>7</v>
      </c>
    </row>
    <row r="8" spans="1:17" s="12" customFormat="1" ht="180">
      <c r="A8" s="10">
        <f>[1]PL2_Rut_gon!A11</f>
        <v>2.1</v>
      </c>
      <c r="B8" s="11" t="s">
        <v>23</v>
      </c>
      <c r="C8" s="29" t="s">
        <v>34</v>
      </c>
      <c r="D8" s="21">
        <f>[2]PL1!$D$10</f>
        <v>156900000</v>
      </c>
      <c r="E8" s="21"/>
      <c r="F8" s="11" t="str">
        <f>[1]PL2_Rut_gon!K11</f>
        <v>Báo cáo mô tả kết quả làm việc với phía Việt Nam về các phương án khu vực hoá, cấu hình thử nghiệm cho mô hình, kích thước miền tính, độ phân giải, các sơ đồ tham số hóa,...</v>
      </c>
      <c r="G8" s="10" t="s">
        <v>8</v>
      </c>
      <c r="L8" s="31">
        <f>D8</f>
        <v>156900000</v>
      </c>
    </row>
    <row r="9" spans="1:17" s="12" customFormat="1" ht="147" customHeight="1">
      <c r="A9" s="10">
        <f>[1]PL2_Rut_gon!A12</f>
        <v>2.2000000000000002</v>
      </c>
      <c r="B9" s="11" t="s">
        <v>24</v>
      </c>
      <c r="C9" s="29" t="s">
        <v>34</v>
      </c>
      <c r="D9" s="21">
        <f>[2]PL1!$D$11</f>
        <v>53100000</v>
      </c>
      <c r="E9" s="21"/>
      <c r="F9" s="11" t="str">
        <f>[1]PL2_Rut_gon!K12</f>
        <v>Biên bản Hội thảo ghi nội dung thảo luận và kết luận của Hội thảo về các phương án khu vực hoá AOGCM cho vùng Biển Đông và Việt Nam.</v>
      </c>
      <c r="G9" s="10" t="s">
        <v>5</v>
      </c>
      <c r="L9" s="31">
        <f>D9</f>
        <v>53100000</v>
      </c>
    </row>
    <row r="10" spans="1:17" s="9" customFormat="1" ht="59" customHeight="1">
      <c r="A10" s="6" t="str">
        <f>[1]PL2_Rut_gon!A13</f>
        <v>III</v>
      </c>
      <c r="B10" s="7" t="str">
        <f>[1]PL2_Rut_gon!B13</f>
        <v>WP3: Xây dựng bộ chương trình dò tìm xoáy (TD-Detect) từ đầu ra của AOGCM</v>
      </c>
      <c r="C10" s="28" t="s">
        <v>33</v>
      </c>
      <c r="D10" s="20" t="str">
        <f>[1]PL2_Rut_gon!G13</f>
        <v/>
      </c>
      <c r="E10" s="20"/>
      <c r="F10" s="7" t="str">
        <f>[1]PL2_Rut_gon!K13</f>
        <v>Bộ chương trình dò tìm xoáy mã nguồn mở phù hợp với đầu ra của AOGCM</v>
      </c>
      <c r="G10" s="8" t="s">
        <v>7</v>
      </c>
    </row>
    <row r="11" spans="1:17" s="9" customFormat="1" ht="68" customHeight="1">
      <c r="A11" s="6" t="str">
        <f>[1]PL2_Rut_gon!A14</f>
        <v>IV</v>
      </c>
      <c r="B11" s="7" t="str">
        <f>[1]PL2_Rut_gon!B14</f>
        <v>WP4: Xây dựng và phát triển phương pháp tổ hợp sản phẩm (TC-Ens)</v>
      </c>
      <c r="C11" s="28" t="s">
        <v>35</v>
      </c>
      <c r="D11" s="20">
        <f>SUM(D12:D13)</f>
        <v>210000000</v>
      </c>
      <c r="E11" s="20">
        <f>D11/22730</f>
        <v>9238.8913330400355</v>
      </c>
      <c r="F11" s="7" t="str">
        <f>[1]PL2_Rut_gon!K14</f>
        <v>Bộ chương trình mã nguồn mở tạo sản phẩm dự báo tổ hợp (TC-Ens) từ các kết quả dự báo thành phần</v>
      </c>
      <c r="G11" s="8" t="s">
        <v>7</v>
      </c>
    </row>
    <row r="12" spans="1:17" s="12" customFormat="1" ht="120">
      <c r="A12" s="10">
        <f>[1]PL2_Rut_gon!A15</f>
        <v>4.0999999999999996</v>
      </c>
      <c r="B12" s="11" t="s">
        <v>25</v>
      </c>
      <c r="C12" s="29" t="s">
        <v>36</v>
      </c>
      <c r="D12" s="21">
        <f>[2]PL1!$D$14</f>
        <v>156900000</v>
      </c>
      <c r="E12" s="21"/>
      <c r="F12" s="11" t="str">
        <f>[1]PL2_Rut_gon!K15</f>
        <v>Báo cáo mô tả kết quả làm việc với phía Việt Nam về các phương pháp tổ hợp sản phẩm dự báo</v>
      </c>
      <c r="G12" s="10" t="s">
        <v>8</v>
      </c>
    </row>
    <row r="13" spans="1:17" s="12" customFormat="1" ht="120">
      <c r="A13" s="10">
        <f>[1]PL2_Rut_gon!A16</f>
        <v>4.2</v>
      </c>
      <c r="B13" s="11" t="s">
        <v>26</v>
      </c>
      <c r="C13" s="29" t="s">
        <v>37</v>
      </c>
      <c r="D13" s="21">
        <f>[2]PL1!$D$15</f>
        <v>53100000</v>
      </c>
      <c r="E13" s="21"/>
      <c r="F13" s="11" t="str">
        <f>[1]PL2_Rut_gon!K16</f>
        <v>Biên bản Hội thảo ghi các nội dung thảo luận và kết luận về các phương án tổ hợp sản phẩm bão từ các dự báo thành phần</v>
      </c>
      <c r="G13" s="10" t="s">
        <v>5</v>
      </c>
    </row>
    <row r="14" spans="1:17" s="9" customFormat="1" ht="120">
      <c r="A14" s="6" t="str">
        <f>[1]PL2_Rut_gon!A17</f>
        <v>V</v>
      </c>
      <c r="B14" s="7" t="s">
        <v>26</v>
      </c>
      <c r="C14" s="28" t="s">
        <v>38</v>
      </c>
      <c r="D14" s="20" t="str">
        <f>[1]PL2_Rut_gon!G17</f>
        <v/>
      </c>
      <c r="E14" s="20"/>
      <c r="F14" s="7" t="str">
        <f>[1]PL2_Rut_gon!K17</f>
        <v>Bộ chương trình điều khiển tự động hệ thống dự báo nghiệp vụ (AUTO-Ope) viết cho hệ điều hành của hệ thống tính toán hiệu năng cao</v>
      </c>
      <c r="G14" s="8" t="s">
        <v>7</v>
      </c>
    </row>
    <row r="15" spans="1:17" s="9" customFormat="1" ht="51" customHeight="1">
      <c r="A15" s="6" t="str">
        <f>[1]PL2_Rut_gon!A18</f>
        <v>VI</v>
      </c>
      <c r="B15" s="7" t="str">
        <f>[1]PL2_Rut_gon!B18</f>
        <v>WP6: Thử nghiệm mô phỏng và dự báo bằng HTNV-DBBHM và đánh giá sai số</v>
      </c>
      <c r="C15" s="28" t="s">
        <v>39</v>
      </c>
      <c r="D15" s="20" t="str">
        <f>[1]PL2_Rut_gon!G18</f>
        <v/>
      </c>
      <c r="E15" s="20"/>
      <c r="F15" s="7" t="str">
        <f>[1]PL2_Rut_gon!K18</f>
        <v>Kết quả thử nghiệm và đánh giá sai số dự báo của HTNV-DBBHM</v>
      </c>
      <c r="G15" s="8" t="s">
        <v>9</v>
      </c>
    </row>
    <row r="16" spans="1:17" s="9" customFormat="1" ht="105" customHeight="1">
      <c r="A16" s="6" t="str">
        <f>[1]PL2_Rut_gon!A19</f>
        <v>VII</v>
      </c>
      <c r="B16" s="7" t="str">
        <f>[1]PL2_Rut_gon!B19</f>
        <v>WP7: Đào tạo nguồn nhân lực, chuyển giao công nghệ</v>
      </c>
      <c r="C16" s="28" t="s">
        <v>40</v>
      </c>
      <c r="D16" s="20">
        <f>SUM(D17:D20)</f>
        <v>2003607002.8000002</v>
      </c>
      <c r="E16" s="20">
        <f>D16/22730</f>
        <v>88148.130347558297</v>
      </c>
      <c r="F16" s="7" t="str">
        <f>[1]PL2_Rut_gon!K19</f>
        <v>4 cán bộ trẻ được đào tạo và 3 cán bộ khác đi làm việc và trao đổi khoa học tại CSIRO. Hệ thống HTNV-DBBHM được cài đặt và chuyển giao cho Việt Nam chạy được ở chế độ nghiệp vụ.</v>
      </c>
      <c r="G16" s="8" t="s">
        <v>10</v>
      </c>
    </row>
    <row r="17" spans="1:17" s="12" customFormat="1" ht="165">
      <c r="A17" s="10">
        <f>[1]PL2_Rut_gon!A20</f>
        <v>7.1</v>
      </c>
      <c r="B17" s="11" t="s">
        <v>27</v>
      </c>
      <c r="C17" s="29" t="s">
        <v>41</v>
      </c>
      <c r="D17" s="21">
        <f>[2]PL1!$D$19</f>
        <v>1419756002.8000002</v>
      </c>
      <c r="E17" s="21"/>
      <c r="F17" s="11" t="str">
        <f>[1]PL2_Rut_gon!K20</f>
        <v>Mỗi người trong 4 cán bộ trẻ phải nắm vững và làm chủ được 1 trong 4 nội dung sau kèm theo báo cáo thu hoạch trong quá trình đào tạo: 1) Hệ thống mô hình AOGCM, 2) Công nghệ xử lý Pre-Pos Processing, 3) Kỹ thuật dò tìm xoáy, và 4) Phương pháp tổ hợp dự báo bão.</v>
      </c>
      <c r="G17" s="10" t="s">
        <v>11</v>
      </c>
    </row>
    <row r="18" spans="1:17" s="12" customFormat="1" ht="96" customHeight="1">
      <c r="A18" s="10">
        <f>[1]PL2_Rut_gon!A21</f>
        <v>7.2</v>
      </c>
      <c r="B18" s="11" t="s">
        <v>28</v>
      </c>
      <c r="C18" s="29" t="s">
        <v>42</v>
      </c>
      <c r="D18" s="21">
        <f>[2]PL1!$D$20</f>
        <v>395401000</v>
      </c>
      <c r="E18" s="21"/>
      <c r="F18" s="11" t="str">
        <f>[1]PL2_Rut_gon!K21</f>
        <v>Báo cáo kết quả làm việc, kết quả thử nghiệm tính ổn định của hệ thống tự động và tính hợp lý của phương án khu vực hoá khi thực hiện tính toán trên hệ thống máy tính CSIRO.</v>
      </c>
      <c r="G18" s="10" t="s">
        <v>12</v>
      </c>
      <c r="L18" s="31">
        <f>D18</f>
        <v>395401000</v>
      </c>
    </row>
    <row r="19" spans="1:17" s="12" customFormat="1" ht="75">
      <c r="A19" s="10">
        <f>[1]PL2_Rut_gon!A22</f>
        <v>7.3</v>
      </c>
      <c r="B19" s="11" t="str">
        <f>[1]PL2_Rut_gon!B22</f>
        <v>Hội thảo tổng kết dự án, công bố sản phẩm dự án.
Thời gian: 1 ngày
Số lượng khách mời dự kiến: 70 người tham dự bao gồm các chuyên gia trong nước và quốc tế, các cán bộ của các đơn vị liên quan tới lĩnh vực nghiên cứu ....</v>
      </c>
      <c r="C19" s="29" t="s">
        <v>43</v>
      </c>
      <c r="D19" s="21">
        <f>[2]PL1!$D$21</f>
        <v>31550000</v>
      </c>
      <c r="E19" s="21"/>
      <c r="F19" s="11" t="str">
        <f>[1]PL2_Rut_gon!K22</f>
        <v>Báo cáo tổng kết dự án</v>
      </c>
      <c r="G19" s="10" t="s">
        <v>13</v>
      </c>
    </row>
    <row r="20" spans="1:17" s="12" customFormat="1" ht="94" customHeight="1">
      <c r="A20" s="10">
        <f>[1]PL2_Rut_gon!A23</f>
        <v>7.4</v>
      </c>
      <c r="B20" s="11" t="s">
        <v>29</v>
      </c>
      <c r="C20" s="29" t="s">
        <v>44</v>
      </c>
      <c r="D20" s="21">
        <f>[2]PL1!$D$22</f>
        <v>156900000</v>
      </c>
      <c r="E20" s="21"/>
      <c r="F20" s="11" t="str">
        <f>[1]PL2_Rut_gon!K23</f>
        <v>Biên bản bàn giao HTNV-DBBHM cho phía Việt Nam.</v>
      </c>
      <c r="G20" s="10" t="s">
        <v>8</v>
      </c>
    </row>
    <row r="21" spans="1:17" s="9" customFormat="1" ht="85" customHeight="1">
      <c r="A21" s="6" t="str">
        <f>[1]PL2_Rut_gon!A24</f>
        <v>VIII</v>
      </c>
      <c r="B21" s="7" t="str">
        <f>[1]PL2_Rut_gon!B24</f>
        <v>WP8: Mua sắp trang thiết bị, phần mềm máy tính</v>
      </c>
      <c r="C21" s="28" t="s">
        <v>45</v>
      </c>
      <c r="D21" s="20">
        <f>SUM(D22)</f>
        <v>1411169320</v>
      </c>
      <c r="E21" s="20">
        <f>D21/22730</f>
        <v>62084</v>
      </c>
      <c r="F21" s="7" t="str">
        <f>[1]PL2_Rut_gon!K24</f>
        <v>Một hệ thống tính toán hiệu năng cao đã cài đặt các phần mềm chuyên dụng và HTNV-DBBHM chạy ở chế độ nghiệp vụ (chương trình mã nguồn mở)</v>
      </c>
      <c r="G21" s="8" t="s">
        <v>14</v>
      </c>
      <c r="L21" s="33">
        <f>D21</f>
        <v>1411169320</v>
      </c>
    </row>
    <row r="22" spans="1:17" s="12" customFormat="1" ht="87" customHeight="1">
      <c r="A22" s="10">
        <f>[1]PL2_Rut_gon!A25</f>
        <v>8.1</v>
      </c>
      <c r="B22" s="11" t="str">
        <f>[1]PL2_Rut_gon!B25</f>
        <v>Mua hệ thống tính toán hiệu năng cao và hệ thống lưu trữ dữ liệu phục vụ việc thử nghiệm hệ thống mô hình dự báo HTNV-DBBHM) trong quá trình triển khai dự án đồng thời sẽ là hệ thống chạy dự báo nghiệp vụ sau khi dự án kết thúc.</v>
      </c>
      <c r="C22" s="10" t="str">
        <f>[1]PL2_Rut_gon!I25</f>
        <v/>
      </c>
      <c r="D22" s="21">
        <f>[2]PL1!$D$24</f>
        <v>1411169320</v>
      </c>
      <c r="E22" s="21"/>
      <c r="F22" s="11" t="str">
        <f>[1]PL2_Rut_gon!K25</f>
        <v>Hệ thống máy tính hiệu năng cao, và hệ thống lưu trữ được lắp đặt và cài đặt đầy đủ các mô hình phần mềm đảm bảo điều đủ kiện để chạy hệ thống HTNV-DBBHM</v>
      </c>
      <c r="G22" s="10" t="s">
        <v>15</v>
      </c>
    </row>
    <row r="23" spans="1:17" s="1" customFormat="1">
      <c r="A23" s="6"/>
      <c r="B23" s="6" t="s">
        <v>16</v>
      </c>
      <c r="C23" s="25"/>
      <c r="D23" s="20">
        <f>SUM(D21,D16,D11,D7,D4)</f>
        <v>4023226322.8000002</v>
      </c>
      <c r="E23" s="20">
        <f>SUM(E21,E16,E11,E7,E4)</f>
        <v>177000.71811702594</v>
      </c>
      <c r="F23" s="26"/>
      <c r="G23" s="25"/>
      <c r="K23" s="20">
        <f>SUM(K4:K22)</f>
        <v>188450000</v>
      </c>
      <c r="L23" s="20">
        <f>SUM(L4:L22)</f>
        <v>2016570320</v>
      </c>
      <c r="M23" s="20"/>
      <c r="N23" s="20"/>
      <c r="O23" s="20"/>
      <c r="P23" s="20"/>
      <c r="Q23" s="20"/>
    </row>
    <row r="24" spans="1:17">
      <c r="G24" s="18"/>
    </row>
    <row r="25" spans="1:17">
      <c r="A25" s="27" t="s">
        <v>21</v>
      </c>
    </row>
  </sheetData>
  <mergeCells count="1">
    <mergeCell ref="A1:F1"/>
  </mergeCells>
  <phoneticPr fontId="8" type="noConversion"/>
  <pageMargins left="0.51181102362204722" right="0.43307086614173229" top="0.77" bottom="0.46" header="0.51181102362204722" footer="0.28000000000000003"/>
  <pageSetup paperSize="9" scale="95" orientation="landscape"/>
  <headerFooter>
    <oddHeader>&amp;L&amp;"Times New Roman,đậm"&amp;11Trường Đại học Khoa học Tự nhiên, ĐH Quốc gia Hà Nội</oddHeader>
    <oddFooter>&amp;C&amp;"Times New Roman,thường"&amp;11&amp;P/&amp;N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6" workbookViewId="0">
      <selection activeCell="B15" sqref="B15"/>
    </sheetView>
  </sheetViews>
  <sheetFormatPr baseColWidth="10" defaultColWidth="10.5" defaultRowHeight="15" x14ac:dyDescent="0"/>
  <cols>
    <col min="1" max="1" width="6.83203125" style="12" customWidth="1"/>
    <col min="2" max="2" width="43.5" style="14" customWidth="1"/>
    <col min="3" max="3" width="13.1640625" style="16" customWidth="1"/>
    <col min="4" max="5" width="13.1640625" style="15" customWidth="1"/>
    <col min="6" max="6" width="24" style="17" customWidth="1"/>
    <col min="7" max="7" width="37.33203125" style="19" hidden="1" customWidth="1"/>
    <col min="8" max="10" width="0" style="17" hidden="1" customWidth="1"/>
    <col min="11" max="11" width="14" style="17" customWidth="1"/>
    <col min="12" max="12" width="12.83203125" style="17" bestFit="1" customWidth="1"/>
    <col min="13" max="16384" width="10.5" style="17"/>
  </cols>
  <sheetData>
    <row r="1" spans="1:17" s="1" customFormat="1" ht="35" customHeight="1">
      <c r="A1" s="30" t="s">
        <v>30</v>
      </c>
      <c r="B1" s="30"/>
      <c r="C1" s="30"/>
      <c r="D1" s="30"/>
      <c r="E1" s="30"/>
      <c r="F1" s="30"/>
      <c r="G1" s="22"/>
    </row>
    <row r="2" spans="1:17" s="1" customFormat="1" ht="22.5" customHeight="1">
      <c r="A2" s="23"/>
      <c r="B2" s="23"/>
      <c r="C2" s="23"/>
      <c r="D2" s="23"/>
      <c r="E2" s="23"/>
      <c r="F2" s="24" t="s">
        <v>20</v>
      </c>
      <c r="G2" s="23"/>
    </row>
    <row r="3" spans="1:17" s="5" customFormat="1" ht="44.25" customHeight="1">
      <c r="A3" s="2" t="s">
        <v>0</v>
      </c>
      <c r="B3" s="2" t="s">
        <v>1</v>
      </c>
      <c r="C3" s="4" t="s">
        <v>2</v>
      </c>
      <c r="D3" s="3" t="s">
        <v>18</v>
      </c>
      <c r="E3" s="3" t="s">
        <v>19</v>
      </c>
      <c r="F3" s="4" t="s">
        <v>17</v>
      </c>
      <c r="G3" s="4" t="s">
        <v>3</v>
      </c>
      <c r="K3" s="5">
        <v>2017</v>
      </c>
      <c r="L3" s="5" t="s">
        <v>46</v>
      </c>
      <c r="M3" s="5" t="s">
        <v>47</v>
      </c>
      <c r="N3" s="5" t="s">
        <v>48</v>
      </c>
      <c r="O3" s="5" t="s">
        <v>49</v>
      </c>
      <c r="P3" s="5" t="s">
        <v>50</v>
      </c>
      <c r="Q3" s="5" t="s">
        <v>51</v>
      </c>
    </row>
    <row r="4" spans="1:17" s="12" customFormat="1" ht="104" customHeight="1">
      <c r="A4" s="10">
        <f>[1]PL2_Rut_gon!A8</f>
        <v>1.1000000000000001</v>
      </c>
      <c r="B4" s="11" t="str">
        <f>[1]PL2_Rut_gon!B8</f>
        <v>Hội thảo khởi động dự án và thảo luận kế hoạch chi tiết triển khai dự án
Thời gian: 1 ngày
Số lượng khách mời dự kiến: 70 người tham dự bao gồm các chuyên gia trong nước và quốc tế, các cán bộ của các đơn vị liên quan tới lĩnh vực nghiên cứu ....
Địa điểm tổ chức: Hà Nội</v>
      </c>
      <c r="C4" s="10" t="s">
        <v>32</v>
      </c>
      <c r="D4" s="21">
        <f>[2]PL1!$D$7</f>
        <v>31550000</v>
      </c>
      <c r="E4" s="21"/>
      <c r="F4" s="11" t="str">
        <f>[1]PL2_Rut_gon!K8</f>
        <v>Biên bản Hội thảo ghi các nội dung thảo luận và kết luận về kế hoạch triển khai dự án.</v>
      </c>
      <c r="G4" s="10" t="s">
        <v>5</v>
      </c>
      <c r="K4" s="31">
        <f>D4</f>
        <v>31550000</v>
      </c>
    </row>
    <row r="5" spans="1:17" s="13" customFormat="1" ht="148" customHeight="1">
      <c r="A5" s="10">
        <f>[1]PL2_Rut_gon!A9</f>
        <v>1.2</v>
      </c>
      <c r="B5" s="11" t="s">
        <v>22</v>
      </c>
      <c r="C5" s="10" t="s">
        <v>32</v>
      </c>
      <c r="D5" s="21">
        <f>[2]PL1!$D$8</f>
        <v>156900000</v>
      </c>
      <c r="E5" s="21"/>
      <c r="F5" s="11" t="str">
        <f>[1]PL2_Rut_gon!K9</f>
        <v>Bản kế hoạch chi tiết triển khai dự án</v>
      </c>
      <c r="G5" s="10" t="s">
        <v>6</v>
      </c>
      <c r="K5" s="32">
        <f>D5</f>
        <v>156900000</v>
      </c>
    </row>
    <row r="6" spans="1:17" s="12" customFormat="1" ht="96" customHeight="1">
      <c r="A6" s="10">
        <f>[1]PL2_Rut_gon!A21</f>
        <v>7.2</v>
      </c>
      <c r="B6" s="11" t="s">
        <v>28</v>
      </c>
      <c r="C6" s="29" t="s">
        <v>42</v>
      </c>
      <c r="D6" s="21">
        <f>[2]PL1!$D$20</f>
        <v>395401000</v>
      </c>
      <c r="E6" s="21"/>
      <c r="F6" s="11" t="str">
        <f>[1]PL2_Rut_gon!K21</f>
        <v>Báo cáo kết quả làm việc, kết quả thử nghiệm tính ổn định của hệ thống tự động và tính hợp lý của phương án khu vực hoá khi thực hiện tính toán trên hệ thống máy tính CSIRO.</v>
      </c>
      <c r="G6" s="10" t="s">
        <v>12</v>
      </c>
      <c r="L6" s="31">
        <f>D6</f>
        <v>395401000</v>
      </c>
    </row>
    <row r="7" spans="1:17" s="12" customFormat="1" ht="87" customHeight="1">
      <c r="A7" s="10">
        <f>[1]PL2_Rut_gon!A25</f>
        <v>8.1</v>
      </c>
      <c r="B7" s="11" t="str">
        <f>[1]PL2_Rut_gon!B25</f>
        <v>Mua hệ thống tính toán hiệu năng cao và hệ thống lưu trữ dữ liệu phục vụ việc thử nghiệm hệ thống mô hình dự báo HTNV-DBBHM) trong quá trình triển khai dự án đồng thời sẽ là hệ thống chạy dự báo nghiệp vụ sau khi dự án kết thúc.</v>
      </c>
      <c r="C7" s="10" t="str">
        <f>[1]PL2_Rut_gon!I25</f>
        <v/>
      </c>
      <c r="D7" s="21">
        <f>[2]PL1!$D$24</f>
        <v>1411169320</v>
      </c>
      <c r="E7" s="21"/>
      <c r="F7" s="11" t="str">
        <f>[1]PL2_Rut_gon!K25</f>
        <v>Hệ thống máy tính hiệu năng cao, và hệ thống lưu trữ được lắp đặt và cài đặt đầy đủ các mô hình phần mềm đảm bảo điều đủ kiện để chạy hệ thống HTNV-DBBHM</v>
      </c>
      <c r="G7" s="10" t="s">
        <v>15</v>
      </c>
      <c r="K7" s="31">
        <f>D7</f>
        <v>1411169320</v>
      </c>
    </row>
    <row r="8" spans="1:17" s="1" customFormat="1">
      <c r="A8" s="6"/>
      <c r="B8" s="6" t="s">
        <v>16</v>
      </c>
      <c r="C8" s="25"/>
      <c r="D8" s="20" t="e">
        <f>SUM(#REF!,#REF!,#REF!,#REF!,#REF!)</f>
        <v>#REF!</v>
      </c>
      <c r="E8" s="20" t="e">
        <f>SUM(#REF!,#REF!,#REF!,#REF!,#REF!)</f>
        <v>#REF!</v>
      </c>
      <c r="F8" s="26"/>
      <c r="G8" s="25"/>
      <c r="K8" s="20">
        <f>SUM(K4:K7)</f>
        <v>1599619320</v>
      </c>
      <c r="L8" s="20">
        <f>SUM(L4:L7)</f>
        <v>395401000</v>
      </c>
      <c r="M8" s="20"/>
      <c r="N8" s="20"/>
      <c r="O8" s="20"/>
      <c r="P8" s="20"/>
      <c r="Q8" s="20"/>
    </row>
    <row r="9" spans="1:17">
      <c r="G9" s="18"/>
    </row>
    <row r="10" spans="1:17">
      <c r="A10" s="27" t="s">
        <v>21</v>
      </c>
      <c r="L10" s="34">
        <f>SUM(K8:L8)</f>
        <v>1995020320</v>
      </c>
    </row>
  </sheetData>
  <mergeCells count="1">
    <mergeCell ref="A1:F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PL1</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Duyen</dc:creator>
  <cp:lastModifiedBy>Tan Phan Van</cp:lastModifiedBy>
  <cp:lastPrinted>2017-07-21T08:24:20Z</cp:lastPrinted>
  <dcterms:created xsi:type="dcterms:W3CDTF">2017-04-04T06:47:35Z</dcterms:created>
  <dcterms:modified xsi:type="dcterms:W3CDTF">2017-10-18T08:21:24Z</dcterms:modified>
</cp:coreProperties>
</file>